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320" yWindow="2760" windowWidth="24600" windowHeight="16800" tabRatio="500"/>
  </bookViews>
  <sheets>
    <sheet name="DNA conc" sheetId="1" r:id="rId1"/>
    <sheet name="qPCR" sheetId="2" r:id="rId2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2" i="1"/>
  <c r="F13"/>
  <c r="F14"/>
  <c r="F11"/>
  <c r="E12"/>
  <c r="E13"/>
  <c r="E14"/>
  <c r="E11"/>
  <c r="G6"/>
  <c r="F6"/>
  <c r="G5"/>
  <c r="F5"/>
  <c r="G4"/>
  <c r="F4"/>
  <c r="G3"/>
  <c r="F3"/>
  <c r="M6"/>
  <c r="N4"/>
  <c r="N5"/>
  <c r="N6"/>
  <c r="N3"/>
  <c r="M4"/>
  <c r="M5"/>
  <c r="M3"/>
  <c r="H36"/>
  <c r="H35"/>
  <c r="H34"/>
  <c r="H33"/>
  <c r="H54"/>
  <c r="H53"/>
  <c r="H52"/>
  <c r="H51"/>
  <c r="H48"/>
  <c r="H47"/>
  <c r="H46"/>
  <c r="H45"/>
  <c r="H42"/>
  <c r="H41"/>
  <c r="H40"/>
  <c r="H39"/>
  <c r="H28"/>
  <c r="H29"/>
  <c r="H30"/>
  <c r="H27"/>
  <c r="F22" i="2"/>
  <c r="U33"/>
  <c r="T33"/>
  <c r="U32"/>
  <c r="T32"/>
  <c r="U31"/>
  <c r="T31"/>
  <c r="U30"/>
  <c r="T30"/>
  <c r="P33"/>
  <c r="O33"/>
  <c r="P32"/>
  <c r="O32"/>
  <c r="P31"/>
  <c r="O31"/>
  <c r="P30"/>
  <c r="O30"/>
  <c r="K33"/>
  <c r="J33"/>
  <c r="K32"/>
  <c r="J32"/>
  <c r="K31"/>
  <c r="J31"/>
  <c r="K30"/>
  <c r="J30"/>
  <c r="F33"/>
  <c r="F32"/>
  <c r="F31"/>
  <c r="F30"/>
  <c r="E33"/>
  <c r="E32"/>
  <c r="E31"/>
  <c r="E30"/>
  <c r="V25"/>
  <c r="U25"/>
  <c r="V24"/>
  <c r="U24"/>
  <c r="V23"/>
  <c r="U23"/>
  <c r="V22"/>
  <c r="U22"/>
  <c r="Q25"/>
  <c r="P25"/>
  <c r="Q24"/>
  <c r="P24"/>
  <c r="Q23"/>
  <c r="P23"/>
  <c r="Q22"/>
  <c r="P22"/>
  <c r="L25"/>
  <c r="K25"/>
  <c r="L24"/>
  <c r="K24"/>
  <c r="L23"/>
  <c r="K23"/>
  <c r="L22"/>
  <c r="K22"/>
  <c r="G25"/>
  <c r="G24"/>
  <c r="G23"/>
  <c r="G22"/>
  <c r="F25"/>
  <c r="F24"/>
  <c r="F23"/>
</calcChain>
</file>

<file path=xl/sharedStrings.xml><?xml version="1.0" encoding="utf-8"?>
<sst xmlns="http://schemas.openxmlformats.org/spreadsheetml/2006/main" count="192" uniqueCount="76">
  <si>
    <t>Team 1</t>
    <phoneticPr fontId="3" type="noConversion"/>
  </si>
  <si>
    <t>KF</t>
    <phoneticPr fontId="3" type="noConversion"/>
  </si>
  <si>
    <t>Layer</t>
    <phoneticPr fontId="3" type="noConversion"/>
  </si>
  <si>
    <t>260/280</t>
    <phoneticPr fontId="3" type="noConversion"/>
  </si>
  <si>
    <t>0-1</t>
    <phoneticPr fontId="3" type="noConversion"/>
  </si>
  <si>
    <t>2-3</t>
    <phoneticPr fontId="3" type="noConversion"/>
  </si>
  <si>
    <t>4-5</t>
    <phoneticPr fontId="3" type="noConversion"/>
  </si>
  <si>
    <t>6-8</t>
    <phoneticPr fontId="3" type="noConversion"/>
  </si>
  <si>
    <t>total DNA (ng)</t>
    <phoneticPr fontId="3" type="noConversion"/>
  </si>
  <si>
    <t>Team 2</t>
    <phoneticPr fontId="3" type="noConversion"/>
  </si>
  <si>
    <t>KF</t>
    <phoneticPr fontId="3" type="noConversion"/>
  </si>
  <si>
    <t>Team 3</t>
    <phoneticPr fontId="3" type="noConversion"/>
  </si>
  <si>
    <t>Team 4</t>
    <phoneticPr fontId="3" type="noConversion"/>
  </si>
  <si>
    <t>FS</t>
    <phoneticPr fontId="3" type="noConversion"/>
  </si>
  <si>
    <t>Team 5</t>
    <phoneticPr fontId="3" type="noConversion"/>
  </si>
  <si>
    <t>Sediment weight (g)</t>
    <phoneticPr fontId="3" type="noConversion"/>
  </si>
  <si>
    <t>260/230</t>
    <phoneticPr fontId="3" type="noConversion"/>
  </si>
  <si>
    <t>ng DNA pr. g sed</t>
  </si>
  <si>
    <t>Team 2</t>
    <phoneticPr fontId="3" type="noConversion"/>
  </si>
  <si>
    <t>Team 3</t>
    <phoneticPr fontId="3" type="noConversion"/>
  </si>
  <si>
    <t>Average DNA (ng/g)</t>
    <phoneticPr fontId="3" type="noConversion"/>
  </si>
  <si>
    <t>Standard deviation</t>
    <phoneticPr fontId="3" type="noConversion"/>
  </si>
  <si>
    <t>outlier?</t>
    <phoneticPr fontId="3" type="noConversion"/>
  </si>
  <si>
    <t>Original data + calculations</t>
    <phoneticPr fontId="3" type="noConversion"/>
  </si>
  <si>
    <t>outlier removed</t>
    <phoneticPr fontId="3" type="noConversion"/>
  </si>
  <si>
    <t xml:space="preserve">16S rDNA </t>
    <phoneticPr fontId="3" type="noConversion"/>
  </si>
  <si>
    <t>(copies/g sediment)</t>
    <phoneticPr fontId="3" type="noConversion"/>
  </si>
  <si>
    <t>AOA amoA</t>
    <phoneticPr fontId="3" type="noConversion"/>
  </si>
  <si>
    <t>STDEV</t>
  </si>
  <si>
    <t>STDEV</t>
    <phoneticPr fontId="3" type="noConversion"/>
  </si>
  <si>
    <t>AOB amoA</t>
    <phoneticPr fontId="3" type="noConversion"/>
  </si>
  <si>
    <t>nirS</t>
    <phoneticPr fontId="3" type="noConversion"/>
  </si>
  <si>
    <t>N.D.</t>
    <phoneticPr fontId="3" type="noConversion"/>
  </si>
  <si>
    <t>Team 1</t>
  </si>
  <si>
    <t>Team 1</t>
    <phoneticPr fontId="3" type="noConversion"/>
  </si>
  <si>
    <t>Team 2</t>
  </si>
  <si>
    <t>Team 3</t>
  </si>
  <si>
    <t>Team 3</t>
    <phoneticPr fontId="3" type="noConversion"/>
  </si>
  <si>
    <t>Average copies/g sediment</t>
  </si>
  <si>
    <t>Average copies/g sediment</t>
    <phoneticPr fontId="3" type="noConversion"/>
  </si>
  <si>
    <t>Team 4</t>
  </si>
  <si>
    <t>Team 4</t>
    <phoneticPr fontId="3" type="noConversion"/>
  </si>
  <si>
    <t>Team 5</t>
  </si>
  <si>
    <t>Team 5</t>
    <phoneticPr fontId="3" type="noConversion"/>
  </si>
  <si>
    <t>STEDV</t>
    <phoneticPr fontId="3" type="noConversion"/>
  </si>
  <si>
    <t>KF</t>
    <phoneticPr fontId="3" type="noConversion"/>
  </si>
  <si>
    <t>Layer</t>
    <phoneticPr fontId="3" type="noConversion"/>
  </si>
  <si>
    <t>2-3</t>
    <phoneticPr fontId="3" type="noConversion"/>
  </si>
  <si>
    <t>4-5</t>
    <phoneticPr fontId="3" type="noConversion"/>
  </si>
  <si>
    <t>FS</t>
    <phoneticPr fontId="3" type="noConversion"/>
  </si>
  <si>
    <t>AOA amoA</t>
    <phoneticPr fontId="3" type="noConversion"/>
  </si>
  <si>
    <t>AOB amoA</t>
    <phoneticPr fontId="3" type="noConversion"/>
  </si>
  <si>
    <t>nirS</t>
    <phoneticPr fontId="3" type="noConversion"/>
  </si>
  <si>
    <t>16S rDNA</t>
    <phoneticPr fontId="3" type="noConversion"/>
  </si>
  <si>
    <t>STDEV</t>
    <phoneticPr fontId="3" type="noConversion"/>
  </si>
  <si>
    <t>AOA amoA</t>
    <phoneticPr fontId="3" type="noConversion"/>
  </si>
  <si>
    <t>AOB amoA</t>
    <phoneticPr fontId="3" type="noConversion"/>
  </si>
  <si>
    <t>nirS</t>
    <phoneticPr fontId="3" type="noConversion"/>
  </si>
  <si>
    <t>KF</t>
    <phoneticPr fontId="3" type="noConversion"/>
  </si>
  <si>
    <t>Layer</t>
    <phoneticPr fontId="3" type="noConversion"/>
  </si>
  <si>
    <t>0-1</t>
    <phoneticPr fontId="3" type="noConversion"/>
  </si>
  <si>
    <t>2-3</t>
    <phoneticPr fontId="3" type="noConversion"/>
  </si>
  <si>
    <t>4-5</t>
    <phoneticPr fontId="3" type="noConversion"/>
  </si>
  <si>
    <t>6-8</t>
    <phoneticPr fontId="3" type="noConversion"/>
  </si>
  <si>
    <t>FS</t>
    <phoneticPr fontId="3" type="noConversion"/>
  </si>
  <si>
    <t>Team 1</t>
    <phoneticPr fontId="3" type="noConversion"/>
  </si>
  <si>
    <t>Team 2</t>
    <phoneticPr fontId="3" type="noConversion"/>
  </si>
  <si>
    <t>Team 3</t>
    <phoneticPr fontId="3" type="noConversion"/>
  </si>
  <si>
    <t>Average DNA (ng/g sediment)</t>
    <phoneticPr fontId="3" type="noConversion"/>
  </si>
  <si>
    <t>Standard deviation</t>
    <phoneticPr fontId="3" type="noConversion"/>
  </si>
  <si>
    <t>Team 4</t>
    <phoneticPr fontId="3" type="noConversion"/>
  </si>
  <si>
    <t>Team 5</t>
    <phoneticPr fontId="3" type="noConversion"/>
  </si>
  <si>
    <t>outlier removed</t>
    <phoneticPr fontId="3" type="noConversion"/>
  </si>
  <si>
    <t>seems too low</t>
    <phoneticPr fontId="3" type="noConversion"/>
  </si>
  <si>
    <t>Calculated copies/g sediment</t>
    <phoneticPr fontId="3" type="noConversion"/>
  </si>
  <si>
    <t>outlier</t>
    <phoneticPr fontId="3" type="noConversion"/>
  </si>
</sst>
</file>

<file path=xl/styles.xml><?xml version="1.0" encoding="utf-8"?>
<styleSheet xmlns="http://schemas.openxmlformats.org/spreadsheetml/2006/main">
  <numFmts count="1">
    <numFmt numFmtId="164" formatCode="0.00E+00"/>
  </numFmts>
  <fonts count="5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sz val="10"/>
      <color indexed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2" fontId="0" fillId="0" borderId="0" xfId="0" applyNumberFormat="1"/>
    <xf numFmtId="0" fontId="0" fillId="2" borderId="0" xfId="0" applyFill="1"/>
    <xf numFmtId="1" fontId="0" fillId="2" borderId="0" xfId="0" applyNumberFormat="1" applyFill="1"/>
    <xf numFmtId="11" fontId="0" fillId="0" borderId="0" xfId="0" applyNumberFormat="1"/>
    <xf numFmtId="11" fontId="0" fillId="0" borderId="0" xfId="0" applyNumberFormat="1"/>
    <xf numFmtId="11" fontId="0" fillId="0" borderId="0" xfId="0" applyNumberFormat="1"/>
    <xf numFmtId="11" fontId="0" fillId="0" borderId="0" xfId="0" applyNumberFormat="1"/>
    <xf numFmtId="1" fontId="0" fillId="2" borderId="0" xfId="0" applyNumberFormat="1" applyFill="1"/>
    <xf numFmtId="1" fontId="4" fillId="2" borderId="0" xfId="0" applyNumberFormat="1" applyFont="1" applyFill="1"/>
    <xf numFmtId="11" fontId="0" fillId="0" borderId="0" xfId="0" applyNumberFormat="1"/>
    <xf numFmtId="0" fontId="2" fillId="0" borderId="0" xfId="0" applyFont="1"/>
    <xf numFmtId="0" fontId="2" fillId="0" borderId="0" xfId="0" applyFont="1" applyFill="1"/>
    <xf numFmtId="0" fontId="0" fillId="0" borderId="0" xfId="0" applyFill="1"/>
    <xf numFmtId="49" fontId="2" fillId="0" borderId="0" xfId="0" applyNumberFormat="1" applyFont="1" applyFill="1"/>
    <xf numFmtId="11" fontId="0" fillId="0" borderId="0" xfId="0" applyNumberFormat="1" applyFill="1"/>
    <xf numFmtId="11" fontId="0" fillId="0" borderId="0" xfId="0" applyNumberFormat="1" applyFill="1"/>
    <xf numFmtId="0" fontId="1" fillId="2" borderId="0" xfId="0" applyFont="1" applyFill="1"/>
    <xf numFmtId="49" fontId="1" fillId="2" borderId="0" xfId="0" applyNumberFormat="1" applyFont="1" applyFill="1"/>
    <xf numFmtId="164" fontId="0" fillId="0" borderId="0" xfId="0" applyNumberFormat="1"/>
    <xf numFmtId="164" fontId="4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  <xf numFmtId="164" fontId="0" fillId="2" borderId="0" xfId="0" applyNumberFormat="1" applyFill="1"/>
    <xf numFmtId="11" fontId="0" fillId="2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54"/>
  <sheetViews>
    <sheetView tabSelected="1" workbookViewId="0"/>
  </sheetViews>
  <sheetFormatPr baseColWidth="10" defaultRowHeight="13"/>
  <sheetData>
    <row r="1" spans="1:14">
      <c r="A1" s="20" t="s">
        <v>58</v>
      </c>
      <c r="B1" s="20"/>
      <c r="C1" s="5"/>
      <c r="D1" s="5"/>
      <c r="E1" s="5"/>
      <c r="F1" s="5"/>
      <c r="G1" s="5"/>
      <c r="H1" s="5"/>
      <c r="J1" s="1" t="s">
        <v>0</v>
      </c>
      <c r="K1" t="s">
        <v>18</v>
      </c>
      <c r="L1" t="s">
        <v>19</v>
      </c>
      <c r="M1" t="s">
        <v>20</v>
      </c>
      <c r="N1" t="s">
        <v>21</v>
      </c>
    </row>
    <row r="2" spans="1:14">
      <c r="A2" s="20"/>
      <c r="B2" s="20" t="s">
        <v>59</v>
      </c>
      <c r="C2" s="21" t="s">
        <v>65</v>
      </c>
      <c r="D2" s="20" t="s">
        <v>66</v>
      </c>
      <c r="E2" s="20" t="s">
        <v>67</v>
      </c>
      <c r="F2" s="20" t="s">
        <v>68</v>
      </c>
      <c r="G2" s="20" t="s">
        <v>69</v>
      </c>
      <c r="H2" s="5"/>
      <c r="J2" s="1"/>
    </row>
    <row r="3" spans="1:14">
      <c r="A3" s="20"/>
      <c r="B3" s="21" t="s">
        <v>60</v>
      </c>
      <c r="C3" s="11">
        <v>8538.0753138075306</v>
      </c>
      <c r="D3" s="11">
        <v>9995.9183673469397</v>
      </c>
      <c r="E3" s="11">
        <v>7697.101449275362</v>
      </c>
      <c r="F3" s="6">
        <f>AVERAGE(C3:E3)</f>
        <v>8743.6983768099435</v>
      </c>
      <c r="G3" s="6">
        <f>STDEV(C3:E3)</f>
        <v>1163.1209905817661</v>
      </c>
      <c r="H3" s="5"/>
      <c r="J3" s="1">
        <v>8538.0753138075306</v>
      </c>
      <c r="K3">
        <v>9995.9183673469397</v>
      </c>
      <c r="L3">
        <v>7697.101449275362</v>
      </c>
      <c r="M3" s="4">
        <f>AVERAGE(J3:L3)</f>
        <v>8743.6983768099435</v>
      </c>
      <c r="N3" s="4">
        <f>STDEV(J3:L3)</f>
        <v>1163.1209905817661</v>
      </c>
    </row>
    <row r="4" spans="1:14">
      <c r="A4" s="20"/>
      <c r="B4" s="21" t="s">
        <v>61</v>
      </c>
      <c r="C4" s="11">
        <v>6584.6153846153838</v>
      </c>
      <c r="D4" s="11">
        <v>9526.2745098039231</v>
      </c>
      <c r="E4" s="11">
        <v>8345.9915611814358</v>
      </c>
      <c r="F4" s="6">
        <f t="shared" ref="F4:F6" si="0">AVERAGE(C4:E4)</f>
        <v>8152.2938185335806</v>
      </c>
      <c r="G4" s="6">
        <f t="shared" ref="G4:G6" si="1">STDEV(C4:E4)</f>
        <v>1480.3643854914369</v>
      </c>
      <c r="H4" s="5"/>
      <c r="J4" s="1">
        <v>6584.6153846153838</v>
      </c>
      <c r="K4">
        <v>9526.2745098039231</v>
      </c>
      <c r="L4">
        <v>8345.9915611814358</v>
      </c>
      <c r="M4" s="4">
        <f t="shared" ref="M4:M6" si="2">AVERAGE(J4:L4)</f>
        <v>8152.2938185335806</v>
      </c>
      <c r="N4" s="4">
        <f t="shared" ref="N4:N6" si="3">STDEV(J4:L4)</f>
        <v>1480.3643854914369</v>
      </c>
    </row>
    <row r="5" spans="1:14">
      <c r="A5" s="20"/>
      <c r="B5" s="21" t="s">
        <v>62</v>
      </c>
      <c r="C5" s="11">
        <v>5054.5098039215682</v>
      </c>
      <c r="D5" s="11">
        <v>4255.6603773584911</v>
      </c>
      <c r="E5" s="11">
        <v>5336.8055555555557</v>
      </c>
      <c r="F5" s="6">
        <f t="shared" si="0"/>
        <v>4882.3252456118717</v>
      </c>
      <c r="G5" s="6">
        <f t="shared" si="1"/>
        <v>560.76230764462082</v>
      </c>
      <c r="H5" s="5"/>
      <c r="J5" s="1">
        <v>5054.5098039215682</v>
      </c>
      <c r="K5">
        <v>4255.6603773584911</v>
      </c>
      <c r="L5">
        <v>5336.8055555555557</v>
      </c>
      <c r="M5" s="4">
        <f t="shared" si="2"/>
        <v>4882.3252456118717</v>
      </c>
      <c r="N5" s="4">
        <f t="shared" si="3"/>
        <v>560.76230764462082</v>
      </c>
    </row>
    <row r="6" spans="1:14">
      <c r="A6" s="20"/>
      <c r="B6" s="21" t="s">
        <v>63</v>
      </c>
      <c r="C6" s="11">
        <v>5069.9152542372885</v>
      </c>
      <c r="D6" s="12" t="s">
        <v>24</v>
      </c>
      <c r="E6" s="11">
        <v>4327.7153558052432</v>
      </c>
      <c r="F6" s="6">
        <f t="shared" si="0"/>
        <v>4698.8153050212659</v>
      </c>
      <c r="G6" s="6">
        <f t="shared" si="1"/>
        <v>524.81458117726834</v>
      </c>
      <c r="H6" s="5"/>
      <c r="J6" s="1">
        <v>5069.9152542372885</v>
      </c>
      <c r="K6" s="3">
        <v>26665.600000000002</v>
      </c>
      <c r="L6">
        <v>4327.7153558052432</v>
      </c>
      <c r="M6" s="4">
        <f t="shared" si="2"/>
        <v>12021.076870014178</v>
      </c>
      <c r="N6" s="4">
        <f t="shared" si="3"/>
        <v>12687.957221350707</v>
      </c>
    </row>
    <row r="7" spans="1:14">
      <c r="A7" s="20"/>
      <c r="B7" s="20"/>
      <c r="C7" s="5"/>
      <c r="D7" s="5"/>
      <c r="E7" s="5"/>
      <c r="F7" s="5"/>
      <c r="G7" s="5"/>
      <c r="H7" s="5"/>
      <c r="J7" s="1"/>
      <c r="K7" s="3" t="s">
        <v>22</v>
      </c>
    </row>
    <row r="8" spans="1:14">
      <c r="A8" s="20"/>
      <c r="B8" s="20"/>
      <c r="C8" s="5"/>
      <c r="D8" s="5"/>
      <c r="E8" s="5"/>
      <c r="F8" s="5"/>
      <c r="G8" s="5"/>
      <c r="H8" s="5"/>
    </row>
    <row r="9" spans="1:14">
      <c r="A9" s="20"/>
      <c r="B9" s="20"/>
      <c r="C9" s="5"/>
      <c r="D9" s="5"/>
      <c r="E9" s="5"/>
      <c r="F9" s="5"/>
      <c r="G9" s="5"/>
      <c r="H9" s="5"/>
    </row>
    <row r="10" spans="1:14">
      <c r="A10" s="20" t="s">
        <v>64</v>
      </c>
      <c r="B10" s="21"/>
      <c r="C10" s="21" t="s">
        <v>70</v>
      </c>
      <c r="D10" s="20" t="s">
        <v>71</v>
      </c>
      <c r="E10" s="20" t="s">
        <v>68</v>
      </c>
      <c r="F10" s="20" t="s">
        <v>69</v>
      </c>
      <c r="G10" s="5"/>
      <c r="H10" s="5"/>
    </row>
    <row r="11" spans="1:14">
      <c r="A11" s="20"/>
      <c r="B11" s="21" t="s">
        <v>60</v>
      </c>
      <c r="C11" s="11">
        <v>5065.863453815261</v>
      </c>
      <c r="D11" s="11">
        <v>3081.7567567567571</v>
      </c>
      <c r="E11" s="6">
        <f>AVERAGE(C11:D11)</f>
        <v>4073.8101052860093</v>
      </c>
      <c r="F11" s="6">
        <f>STDEV(C11:D11)</f>
        <v>1402.9753000877101</v>
      </c>
      <c r="G11" s="5"/>
      <c r="H11" s="5"/>
    </row>
    <row r="12" spans="1:14">
      <c r="A12" s="20"/>
      <c r="B12" s="21" t="s">
        <v>61</v>
      </c>
      <c r="C12" s="11">
        <v>7573.6625514403295</v>
      </c>
      <c r="D12" s="11">
        <v>5022.2748815165878</v>
      </c>
      <c r="E12" s="6">
        <f t="shared" ref="E12:E14" si="4">AVERAGE(C12:D12)</f>
        <v>6297.9687164784591</v>
      </c>
      <c r="F12" s="6">
        <f t="shared" ref="F12:F14" si="5">STDEV(C12:D12)</f>
        <v>1804.1035228388214</v>
      </c>
      <c r="G12" s="5"/>
      <c r="H12" s="5"/>
    </row>
    <row r="13" spans="1:14">
      <c r="A13" s="20"/>
      <c r="B13" s="21" t="s">
        <v>62</v>
      </c>
      <c r="C13" s="11">
        <v>2916.4794007490636</v>
      </c>
      <c r="D13" s="11">
        <v>4524.866310160427</v>
      </c>
      <c r="E13" s="6">
        <f t="shared" si="4"/>
        <v>3720.6728554547453</v>
      </c>
      <c r="F13" s="6">
        <f t="shared" si="5"/>
        <v>1137.3012904164477</v>
      </c>
      <c r="G13" s="5"/>
      <c r="H13" s="5"/>
    </row>
    <row r="14" spans="1:14">
      <c r="A14" s="20"/>
      <c r="B14" s="21" t="s">
        <v>63</v>
      </c>
      <c r="C14" s="11">
        <v>2329.0697674418607</v>
      </c>
      <c r="D14" s="11">
        <v>1391.8410041841005</v>
      </c>
      <c r="E14" s="6">
        <f t="shared" si="4"/>
        <v>1860.4553858129807</v>
      </c>
      <c r="F14" s="6">
        <f t="shared" si="5"/>
        <v>662.72081402264337</v>
      </c>
      <c r="G14" s="5"/>
      <c r="H14" s="5"/>
    </row>
    <row r="15" spans="1:14">
      <c r="A15" s="5"/>
      <c r="B15" s="5"/>
      <c r="C15" s="5"/>
      <c r="D15" s="5"/>
      <c r="E15" s="5"/>
      <c r="F15" s="5"/>
      <c r="G15" s="5"/>
      <c r="H15" s="5"/>
    </row>
    <row r="25" spans="1:8">
      <c r="A25" t="s">
        <v>23</v>
      </c>
    </row>
    <row r="26" spans="1:8">
      <c r="A26" t="s">
        <v>0</v>
      </c>
      <c r="B26" t="s">
        <v>1</v>
      </c>
      <c r="C26" t="s">
        <v>2</v>
      </c>
      <c r="D26" t="s">
        <v>15</v>
      </c>
      <c r="E26" t="s">
        <v>8</v>
      </c>
      <c r="F26" t="s">
        <v>3</v>
      </c>
      <c r="G26" t="s">
        <v>16</v>
      </c>
      <c r="H26" t="s">
        <v>17</v>
      </c>
    </row>
    <row r="27" spans="1:8">
      <c r="C27" s="1" t="s">
        <v>4</v>
      </c>
      <c r="D27">
        <v>0.23899999999999999</v>
      </c>
      <c r="E27">
        <v>2040.6</v>
      </c>
      <c r="F27" s="2">
        <v>1.8859999999999999</v>
      </c>
      <c r="G27" s="2">
        <v>1.0369999999999999</v>
      </c>
      <c r="H27">
        <f>E27/D27</f>
        <v>8538.0753138075306</v>
      </c>
    </row>
    <row r="28" spans="1:8">
      <c r="C28" s="1" t="s">
        <v>5</v>
      </c>
      <c r="D28">
        <v>0.27300000000000002</v>
      </c>
      <c r="E28">
        <v>1797.6</v>
      </c>
      <c r="F28" s="2">
        <v>1.9359999999999999</v>
      </c>
      <c r="G28" s="2">
        <v>1.016</v>
      </c>
      <c r="H28">
        <f t="shared" ref="H28:H30" si="6">E28/D28</f>
        <v>6584.6153846153838</v>
      </c>
    </row>
    <row r="29" spans="1:8">
      <c r="C29" s="1" t="s">
        <v>6</v>
      </c>
      <c r="D29">
        <v>0.255</v>
      </c>
      <c r="E29">
        <v>1288.8999999999999</v>
      </c>
      <c r="F29" s="2">
        <v>1.99</v>
      </c>
      <c r="G29" s="2">
        <v>0.83599999999999997</v>
      </c>
      <c r="H29">
        <f t="shared" si="6"/>
        <v>5054.5098039215682</v>
      </c>
    </row>
    <row r="30" spans="1:8">
      <c r="C30" s="1" t="s">
        <v>7</v>
      </c>
      <c r="D30">
        <v>0.23599999999999999</v>
      </c>
      <c r="E30">
        <v>1196.5</v>
      </c>
      <c r="F30" s="2">
        <v>1.9139999999999999</v>
      </c>
      <c r="G30" s="2">
        <v>0.78300000000000003</v>
      </c>
      <c r="H30">
        <f t="shared" si="6"/>
        <v>5069.9152542372885</v>
      </c>
    </row>
    <row r="31" spans="1:8">
      <c r="C31" s="1"/>
    </row>
    <row r="32" spans="1:8">
      <c r="A32" t="s">
        <v>9</v>
      </c>
      <c r="B32" t="s">
        <v>10</v>
      </c>
      <c r="C32" s="1"/>
    </row>
    <row r="33" spans="1:8">
      <c r="C33" s="1" t="s">
        <v>4</v>
      </c>
      <c r="D33">
        <v>0.245</v>
      </c>
      <c r="E33">
        <v>2449</v>
      </c>
      <c r="F33">
        <v>1.92</v>
      </c>
      <c r="G33">
        <v>1.9370000000000001</v>
      </c>
      <c r="H33">
        <f>E33/D33</f>
        <v>9995.9183673469397</v>
      </c>
    </row>
    <row r="34" spans="1:8">
      <c r="C34" s="1" t="s">
        <v>5</v>
      </c>
      <c r="D34">
        <v>0.255</v>
      </c>
      <c r="E34">
        <v>2429.2000000000003</v>
      </c>
      <c r="F34">
        <v>1.8660000000000001</v>
      </c>
      <c r="G34">
        <v>1.7170000000000001</v>
      </c>
      <c r="H34">
        <f t="shared" ref="H34:H36" si="7">E34/D34</f>
        <v>9526.2745098039231</v>
      </c>
    </row>
    <row r="35" spans="1:8">
      <c r="C35" s="1" t="s">
        <v>6</v>
      </c>
      <c r="D35">
        <v>0.21199999999999999</v>
      </c>
      <c r="E35">
        <v>902.2</v>
      </c>
      <c r="F35">
        <v>2.4540000000000002</v>
      </c>
      <c r="G35">
        <v>0.76300000000000001</v>
      </c>
      <c r="H35">
        <f t="shared" si="7"/>
        <v>4255.6603773584911</v>
      </c>
    </row>
    <row r="36" spans="1:8">
      <c r="C36" s="1" t="s">
        <v>7</v>
      </c>
      <c r="D36">
        <v>0.25</v>
      </c>
      <c r="E36" s="3">
        <v>6666.4000000000005</v>
      </c>
      <c r="F36">
        <v>1.5569999999999999</v>
      </c>
      <c r="G36">
        <v>0.24399999999999999</v>
      </c>
      <c r="H36">
        <f t="shared" si="7"/>
        <v>26665.600000000002</v>
      </c>
    </row>
    <row r="37" spans="1:8">
      <c r="C37" s="1"/>
    </row>
    <row r="38" spans="1:8">
      <c r="A38" t="s">
        <v>11</v>
      </c>
      <c r="B38" t="s">
        <v>10</v>
      </c>
      <c r="C38" s="1"/>
    </row>
    <row r="39" spans="1:8">
      <c r="C39" s="1" t="s">
        <v>4</v>
      </c>
      <c r="D39">
        <v>0.27600000000000002</v>
      </c>
      <c r="E39">
        <v>2124.4</v>
      </c>
      <c r="H39">
        <f>E39/D39</f>
        <v>7697.101449275362</v>
      </c>
    </row>
    <row r="40" spans="1:8">
      <c r="C40" s="1" t="s">
        <v>5</v>
      </c>
      <c r="D40">
        <v>0.23699999999999999</v>
      </c>
      <c r="E40">
        <v>1978</v>
      </c>
      <c r="H40">
        <f t="shared" ref="H40:H42" si="8">E40/D40</f>
        <v>8345.9915611814358</v>
      </c>
    </row>
    <row r="41" spans="1:8">
      <c r="C41" s="1" t="s">
        <v>6</v>
      </c>
      <c r="D41">
        <v>0.28799999999999998</v>
      </c>
      <c r="E41">
        <v>1537</v>
      </c>
      <c r="H41">
        <f t="shared" si="8"/>
        <v>5336.8055555555557</v>
      </c>
    </row>
    <row r="42" spans="1:8">
      <c r="C42" s="1" t="s">
        <v>7</v>
      </c>
      <c r="D42">
        <v>0.26700000000000002</v>
      </c>
      <c r="E42">
        <v>1155.5</v>
      </c>
      <c r="H42">
        <f t="shared" si="8"/>
        <v>4327.7153558052432</v>
      </c>
    </row>
    <row r="43" spans="1:8">
      <c r="C43" s="1"/>
    </row>
    <row r="44" spans="1:8">
      <c r="A44" t="s">
        <v>12</v>
      </c>
      <c r="B44" t="s">
        <v>13</v>
      </c>
      <c r="C44" s="1"/>
    </row>
    <row r="45" spans="1:8">
      <c r="C45" s="1" t="s">
        <v>4</v>
      </c>
      <c r="D45">
        <v>0.249</v>
      </c>
      <c r="E45">
        <v>1261.4000000000001</v>
      </c>
      <c r="H45">
        <f>E45/D45</f>
        <v>5065.863453815261</v>
      </c>
    </row>
    <row r="46" spans="1:8">
      <c r="C46" s="1" t="s">
        <v>5</v>
      </c>
      <c r="D46">
        <v>0.24299999999999999</v>
      </c>
      <c r="E46">
        <v>1840.4</v>
      </c>
      <c r="H46">
        <f t="shared" ref="H46:H48" si="9">E46/D46</f>
        <v>7573.6625514403295</v>
      </c>
    </row>
    <row r="47" spans="1:8">
      <c r="C47" s="1" t="s">
        <v>6</v>
      </c>
      <c r="D47">
        <v>0.26700000000000002</v>
      </c>
      <c r="E47">
        <v>778.7</v>
      </c>
      <c r="H47">
        <f t="shared" si="9"/>
        <v>2916.4794007490636</v>
      </c>
    </row>
    <row r="48" spans="1:8">
      <c r="C48" s="1" t="s">
        <v>7</v>
      </c>
      <c r="D48">
        <v>0.25800000000000001</v>
      </c>
      <c r="E48">
        <v>600.90000000000009</v>
      </c>
      <c r="H48">
        <f t="shared" si="9"/>
        <v>2329.0697674418607</v>
      </c>
    </row>
    <row r="49" spans="1:8">
      <c r="C49" s="1"/>
    </row>
    <row r="50" spans="1:8">
      <c r="A50" t="s">
        <v>14</v>
      </c>
      <c r="B50" t="s">
        <v>13</v>
      </c>
      <c r="C50" s="1"/>
    </row>
    <row r="51" spans="1:8">
      <c r="C51" s="1" t="s">
        <v>4</v>
      </c>
      <c r="D51">
        <v>0.29599999999999999</v>
      </c>
      <c r="E51">
        <v>912.2</v>
      </c>
      <c r="F51">
        <v>1.5980000000000001</v>
      </c>
      <c r="G51">
        <v>1.5680000000000001</v>
      </c>
      <c r="H51">
        <f>E51/D51</f>
        <v>3081.7567567567571</v>
      </c>
    </row>
    <row r="52" spans="1:8">
      <c r="C52" s="1" t="s">
        <v>5</v>
      </c>
      <c r="D52">
        <v>0.21099999999999999</v>
      </c>
      <c r="E52">
        <v>1059.7</v>
      </c>
      <c r="F52">
        <v>1.629</v>
      </c>
      <c r="G52">
        <v>1.2070000000000001</v>
      </c>
      <c r="H52">
        <f t="shared" ref="H52:H54" si="10">E52/D52</f>
        <v>5022.2748815165878</v>
      </c>
    </row>
    <row r="53" spans="1:8">
      <c r="C53" s="1" t="s">
        <v>6</v>
      </c>
      <c r="D53">
        <v>0.374</v>
      </c>
      <c r="E53">
        <v>1692.2999999999997</v>
      </c>
      <c r="F53">
        <v>1.415</v>
      </c>
      <c r="G53">
        <v>0.82</v>
      </c>
      <c r="H53">
        <f t="shared" si="10"/>
        <v>4524.866310160427</v>
      </c>
    </row>
    <row r="54" spans="1:8">
      <c r="C54" s="1" t="s">
        <v>7</v>
      </c>
      <c r="D54">
        <v>0.47799999999999998</v>
      </c>
      <c r="E54">
        <v>665.3</v>
      </c>
      <c r="F54">
        <v>1.6779999999999999</v>
      </c>
      <c r="G54">
        <v>2.99</v>
      </c>
      <c r="H54">
        <f t="shared" si="10"/>
        <v>1391.8410041841005</v>
      </c>
    </row>
  </sheetData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V73"/>
  <sheetViews>
    <sheetView workbookViewId="0"/>
  </sheetViews>
  <sheetFormatPr baseColWidth="10" defaultRowHeight="13"/>
  <sheetData>
    <row r="1" spans="1:10">
      <c r="A1" s="24" t="s">
        <v>45</v>
      </c>
      <c r="B1" s="24"/>
      <c r="C1" s="24" t="s">
        <v>53</v>
      </c>
      <c r="D1" s="24" t="s">
        <v>54</v>
      </c>
      <c r="E1" s="24" t="s">
        <v>55</v>
      </c>
      <c r="F1" s="24" t="s">
        <v>54</v>
      </c>
      <c r="G1" s="24" t="s">
        <v>56</v>
      </c>
      <c r="H1" s="24" t="s">
        <v>54</v>
      </c>
      <c r="I1" s="24" t="s">
        <v>57</v>
      </c>
      <c r="J1" s="24" t="s">
        <v>54</v>
      </c>
    </row>
    <row r="2" spans="1:10">
      <c r="A2" s="24"/>
      <c r="B2" s="24" t="s">
        <v>46</v>
      </c>
      <c r="C2" s="5" t="s">
        <v>26</v>
      </c>
      <c r="D2" s="5"/>
      <c r="E2" s="5"/>
      <c r="F2" s="5"/>
      <c r="G2" s="5"/>
      <c r="H2" s="5"/>
      <c r="I2" s="5"/>
      <c r="J2" s="5"/>
    </row>
    <row r="3" spans="1:10">
      <c r="A3" s="24"/>
      <c r="B3" s="25" t="s">
        <v>4</v>
      </c>
      <c r="C3" s="26">
        <v>451441370.42670447</v>
      </c>
      <c r="D3" s="26">
        <v>551345017.7644943</v>
      </c>
      <c r="E3" s="26">
        <v>228.24507694253307</v>
      </c>
      <c r="F3" s="26"/>
      <c r="G3" s="26">
        <v>5530.9771548919771</v>
      </c>
      <c r="H3" s="26">
        <v>1852.3811979329844</v>
      </c>
      <c r="I3" s="26">
        <v>32102663.228426903</v>
      </c>
      <c r="J3" s="26">
        <v>38133267.83052399</v>
      </c>
    </row>
    <row r="4" spans="1:10">
      <c r="A4" s="24"/>
      <c r="B4" s="25" t="s">
        <v>47</v>
      </c>
      <c r="C4" s="26">
        <v>197764490.41049138</v>
      </c>
      <c r="D4" s="26">
        <v>189735740.42831492</v>
      </c>
      <c r="E4" s="11">
        <v>0</v>
      </c>
      <c r="F4" s="26"/>
      <c r="G4" s="26">
        <v>20495.184504132023</v>
      </c>
      <c r="H4" s="26">
        <v>200.16308284058377</v>
      </c>
      <c r="I4" s="26">
        <v>28450905.822834406</v>
      </c>
      <c r="J4" s="26">
        <v>40877637.943292588</v>
      </c>
    </row>
    <row r="5" spans="1:10">
      <c r="A5" s="24"/>
      <c r="B5" s="25" t="s">
        <v>48</v>
      </c>
      <c r="C5" s="26">
        <v>265286413.28410101</v>
      </c>
      <c r="D5" s="26">
        <v>264526485.75844821</v>
      </c>
      <c r="E5" s="26">
        <v>1124.8242691332782</v>
      </c>
      <c r="F5" s="26"/>
      <c r="G5" s="26">
        <v>12684.018079215681</v>
      </c>
      <c r="H5" s="26">
        <v>9033.0228377514268</v>
      </c>
      <c r="I5" s="26">
        <v>49829291.268275797</v>
      </c>
      <c r="J5" s="26">
        <v>62826927.786692783</v>
      </c>
    </row>
    <row r="6" spans="1:10">
      <c r="A6" s="24"/>
      <c r="B6" s="25" t="s">
        <v>7</v>
      </c>
      <c r="C6" s="26">
        <v>157891747.02281404</v>
      </c>
      <c r="D6" s="26">
        <v>179148671.9245573</v>
      </c>
      <c r="E6" s="11">
        <v>0</v>
      </c>
      <c r="F6" s="26"/>
      <c r="G6" s="26">
        <v>6012.5950789277304</v>
      </c>
      <c r="H6" s="26">
        <v>3967.4133261152001</v>
      </c>
      <c r="I6" s="26">
        <v>30795330.858322442</v>
      </c>
      <c r="J6" s="26">
        <v>40496809.813520759</v>
      </c>
    </row>
    <row r="7" spans="1:10">
      <c r="A7" s="24"/>
      <c r="B7" s="24"/>
      <c r="C7" s="5"/>
      <c r="D7" s="5"/>
      <c r="E7" s="5"/>
      <c r="F7" s="5"/>
      <c r="G7" s="5"/>
      <c r="H7" s="5"/>
      <c r="I7" s="5"/>
      <c r="J7" s="5"/>
    </row>
    <row r="8" spans="1:10">
      <c r="A8" s="24"/>
      <c r="B8" s="24"/>
      <c r="C8" s="5"/>
      <c r="D8" s="5"/>
      <c r="E8" s="5"/>
      <c r="F8" s="5"/>
      <c r="G8" s="5"/>
      <c r="H8" s="5"/>
      <c r="I8" s="5"/>
      <c r="J8" s="5"/>
    </row>
    <row r="9" spans="1:10">
      <c r="A9" s="24"/>
      <c r="B9" s="24"/>
      <c r="C9" s="5"/>
      <c r="D9" s="5"/>
      <c r="E9" s="5"/>
      <c r="F9" s="5"/>
      <c r="G9" s="5"/>
      <c r="H9" s="5"/>
      <c r="I9" s="5"/>
      <c r="J9" s="5"/>
    </row>
    <row r="10" spans="1:10">
      <c r="A10" s="24" t="s">
        <v>49</v>
      </c>
      <c r="B10" s="25"/>
      <c r="C10" s="5"/>
      <c r="D10" s="5"/>
      <c r="E10" s="5"/>
      <c r="F10" s="5"/>
      <c r="G10" s="5"/>
      <c r="H10" s="5"/>
      <c r="I10" s="5"/>
      <c r="J10" s="5"/>
    </row>
    <row r="11" spans="1:10">
      <c r="A11" s="24"/>
      <c r="B11" s="25" t="s">
        <v>4</v>
      </c>
      <c r="C11" s="27">
        <v>251360340.78937033</v>
      </c>
      <c r="D11" s="27">
        <v>230585113.9572219</v>
      </c>
      <c r="E11" s="27">
        <v>28.352162162162163</v>
      </c>
      <c r="F11" s="27"/>
      <c r="G11" s="27">
        <v>4609.7845729176752</v>
      </c>
      <c r="H11" s="27">
        <v>1330.8108680065736</v>
      </c>
      <c r="I11" s="27">
        <v>10312874.955506643</v>
      </c>
      <c r="J11" s="27">
        <v>12382500.0000812</v>
      </c>
    </row>
    <row r="12" spans="1:10">
      <c r="A12" s="24"/>
      <c r="B12" s="25" t="s">
        <v>47</v>
      </c>
      <c r="C12" s="27">
        <v>263807521.34654856</v>
      </c>
      <c r="D12" s="27">
        <v>215838238.64308712</v>
      </c>
      <c r="E12" s="11">
        <v>0</v>
      </c>
      <c r="F12" s="27"/>
      <c r="G12" s="27">
        <v>20404.05945661998</v>
      </c>
      <c r="H12" s="27">
        <v>174.09156717079944</v>
      </c>
      <c r="I12" s="27">
        <v>14003623.068682404</v>
      </c>
      <c r="J12" s="27">
        <v>17233985.624299221</v>
      </c>
    </row>
    <row r="13" spans="1:10">
      <c r="A13" s="24"/>
      <c r="B13" s="25" t="s">
        <v>48</v>
      </c>
      <c r="C13" s="27">
        <v>167778326.60168648</v>
      </c>
      <c r="D13" s="27">
        <v>15943007.95442717</v>
      </c>
      <c r="E13" s="27">
        <v>95.022192513368964</v>
      </c>
      <c r="F13" s="27"/>
      <c r="G13" s="27">
        <v>13959.768438267965</v>
      </c>
      <c r="H13" s="27">
        <v>12386.515623973732</v>
      </c>
      <c r="I13" s="27">
        <v>18756035.82963714</v>
      </c>
      <c r="J13" s="27">
        <v>22044994.061495427</v>
      </c>
    </row>
    <row r="14" spans="1:10">
      <c r="A14" s="24"/>
      <c r="B14" s="25" t="s">
        <v>7</v>
      </c>
      <c r="C14" s="27">
        <v>52914766.569474332</v>
      </c>
      <c r="D14" s="27">
        <v>34235202.681480199</v>
      </c>
      <c r="E14" s="11">
        <v>0</v>
      </c>
      <c r="F14" s="27"/>
      <c r="G14" s="27">
        <v>4830.3570378672512</v>
      </c>
      <c r="H14" s="27">
        <v>4805.6858288999529</v>
      </c>
      <c r="I14" s="27">
        <v>11604496.121111745</v>
      </c>
      <c r="J14" s="27">
        <v>13695082.247628735</v>
      </c>
    </row>
    <row r="15" spans="1:10">
      <c r="A15" s="15"/>
      <c r="B15" s="17"/>
    </row>
    <row r="16" spans="1:10">
      <c r="A16" s="15"/>
      <c r="B16" s="17"/>
    </row>
    <row r="17" spans="1:22">
      <c r="A17" s="15"/>
      <c r="B17" s="17"/>
    </row>
    <row r="20" spans="1:22">
      <c r="A20" s="15" t="s">
        <v>45</v>
      </c>
      <c r="B20" s="15"/>
      <c r="C20" s="15" t="s">
        <v>53</v>
      </c>
      <c r="D20" s="14"/>
      <c r="E20" s="14"/>
      <c r="F20" s="14"/>
      <c r="G20" s="14"/>
      <c r="H20" s="14" t="s">
        <v>50</v>
      </c>
      <c r="I20" s="14"/>
      <c r="J20" s="14"/>
      <c r="K20" s="14"/>
      <c r="L20" s="14"/>
      <c r="M20" s="14" t="s">
        <v>51</v>
      </c>
      <c r="N20" s="14"/>
      <c r="O20" s="14"/>
      <c r="P20" s="14"/>
      <c r="Q20" s="14"/>
      <c r="R20" s="14" t="s">
        <v>52</v>
      </c>
    </row>
    <row r="21" spans="1:22">
      <c r="A21" s="15"/>
      <c r="B21" s="15" t="s">
        <v>46</v>
      </c>
      <c r="C21" s="16" t="s">
        <v>34</v>
      </c>
      <c r="D21" t="s">
        <v>18</v>
      </c>
      <c r="E21" t="s">
        <v>37</v>
      </c>
      <c r="F21" t="s">
        <v>39</v>
      </c>
      <c r="G21" t="s">
        <v>44</v>
      </c>
      <c r="H21" t="s">
        <v>34</v>
      </c>
      <c r="I21" t="s">
        <v>18</v>
      </c>
      <c r="J21" t="s">
        <v>37</v>
      </c>
      <c r="K21" t="s">
        <v>39</v>
      </c>
      <c r="L21" t="s">
        <v>44</v>
      </c>
      <c r="M21" t="s">
        <v>33</v>
      </c>
      <c r="N21" t="s">
        <v>35</v>
      </c>
      <c r="O21" t="s">
        <v>36</v>
      </c>
      <c r="P21" t="s">
        <v>38</v>
      </c>
      <c r="Q21" t="s">
        <v>44</v>
      </c>
      <c r="R21" t="s">
        <v>33</v>
      </c>
      <c r="S21" t="s">
        <v>35</v>
      </c>
      <c r="T21" t="s">
        <v>36</v>
      </c>
      <c r="U21" t="s">
        <v>38</v>
      </c>
      <c r="V21" t="s">
        <v>44</v>
      </c>
    </row>
    <row r="22" spans="1:22">
      <c r="A22" s="15"/>
      <c r="B22" s="17" t="s">
        <v>4</v>
      </c>
      <c r="C22" s="18">
        <v>61581569.592013016</v>
      </c>
      <c r="D22" s="8">
        <v>841301171.26139593</v>
      </c>
      <c r="E22" s="23" t="s">
        <v>72</v>
      </c>
      <c r="F22" s="7">
        <f>AVERAGE(C22:E22)</f>
        <v>451441370.42670447</v>
      </c>
      <c r="G22" s="13">
        <f>STDEV(C22:E22)</f>
        <v>551345017.7644943</v>
      </c>
      <c r="I22" s="8">
        <v>228.24507694253307</v>
      </c>
      <c r="K22" s="7">
        <f>AVERAGE(H22:J22)</f>
        <v>228.24507694253307</v>
      </c>
      <c r="L22" s="13" t="e">
        <f>STDEV(H22:J22)</f>
        <v>#DIV/0!</v>
      </c>
      <c r="M22" s="7">
        <v>5550.8099621618803</v>
      </c>
      <c r="N22" s="8">
        <v>3668.7591836734696</v>
      </c>
      <c r="O22" s="22">
        <v>7373.3623188405791</v>
      </c>
      <c r="P22" s="7">
        <f>AVERAGE(M22:O22)</f>
        <v>5530.9771548919771</v>
      </c>
      <c r="Q22" s="13">
        <f>STDEV(M22:O22)</f>
        <v>1852.3811979329844</v>
      </c>
      <c r="R22" s="7">
        <v>150422.53573916623</v>
      </c>
      <c r="S22" s="8">
        <v>21840703.395918366</v>
      </c>
      <c r="T22" s="22">
        <v>74316863.753623188</v>
      </c>
      <c r="U22" s="7">
        <f>AVERAGE(R22:T22)</f>
        <v>32102663.228426903</v>
      </c>
      <c r="V22" s="13">
        <f>STDEV(R22:T22)</f>
        <v>38133267.83052399</v>
      </c>
    </row>
    <row r="23" spans="1:22">
      <c r="A23" s="15"/>
      <c r="B23" s="17" t="s">
        <v>47</v>
      </c>
      <c r="C23" s="18">
        <v>47902047.799171418</v>
      </c>
      <c r="D23" s="8">
        <v>411099423.43230271</v>
      </c>
      <c r="E23" s="22">
        <v>134292000</v>
      </c>
      <c r="F23" s="7">
        <f>AVERAGE(C23:E23)</f>
        <v>197764490.41049138</v>
      </c>
      <c r="G23" s="13">
        <f>STDEV(C23:E23)</f>
        <v>189735740.42831492</v>
      </c>
      <c r="I23" s="8">
        <v>0</v>
      </c>
      <c r="K23" s="7">
        <f>AVERAGE(H23:J23)</f>
        <v>0</v>
      </c>
      <c r="L23" s="13" t="e">
        <f>STDEV(H23:J23)</f>
        <v>#DIV/0!</v>
      </c>
      <c r="M23" s="7">
        <v>20280.958128926235</v>
      </c>
      <c r="N23" s="8">
        <v>20527.160784313724</v>
      </c>
      <c r="O23" s="22">
        <v>20677.434599156117</v>
      </c>
      <c r="P23" s="7">
        <f>AVERAGE(M23:O23)</f>
        <v>20495.184504132023</v>
      </c>
      <c r="Q23" s="13">
        <f>STDEV(M23:O23)</f>
        <v>200.16308284058377</v>
      </c>
      <c r="R23" s="7">
        <v>204075.78699417799</v>
      </c>
      <c r="S23" s="8">
        <v>9824225.7490196079</v>
      </c>
      <c r="T23" s="22">
        <v>75324415.93248944</v>
      </c>
      <c r="U23" s="7">
        <f>AVERAGE(R23:T23)</f>
        <v>28450905.822834406</v>
      </c>
      <c r="V23" s="13">
        <f>STDEV(R23:T23)</f>
        <v>40877637.943292588</v>
      </c>
    </row>
    <row r="24" spans="1:22">
      <c r="A24" s="15"/>
      <c r="B24" s="17" t="s">
        <v>48</v>
      </c>
      <c r="C24" s="18">
        <v>31132673.229516909</v>
      </c>
      <c r="D24" s="8">
        <v>212500747.17834151</v>
      </c>
      <c r="E24" s="22">
        <v>552225819.44444454</v>
      </c>
      <c r="F24" s="7">
        <f>AVERAGE(C24:E24)</f>
        <v>265286413.28410101</v>
      </c>
      <c r="G24" s="13">
        <f>STDEV(C24:E24)</f>
        <v>264526485.75844821</v>
      </c>
      <c r="I24" s="8">
        <v>1124.8242691332782</v>
      </c>
      <c r="K24" s="7">
        <f>AVERAGE(H24:J24)</f>
        <v>1124.8242691332782</v>
      </c>
      <c r="L24" s="13" t="e">
        <f>STDEV(H24:J24)</f>
        <v>#DIV/0!</v>
      </c>
      <c r="M24" s="7">
        <v>22718.357631252911</v>
      </c>
      <c r="N24" s="8">
        <v>5201.1792452830196</v>
      </c>
      <c r="O24" s="22">
        <v>10132.517361111111</v>
      </c>
      <c r="P24" s="7">
        <f>AVERAGE(M24:O24)</f>
        <v>12684.018079215681</v>
      </c>
      <c r="Q24" s="13">
        <f>STDEV(M24:O24)</f>
        <v>9033.0228377514268</v>
      </c>
      <c r="R24" s="7">
        <v>266987.33974612679</v>
      </c>
      <c r="S24" s="8">
        <v>28731184.551886793</v>
      </c>
      <c r="T24" s="22">
        <v>120489701.91319446</v>
      </c>
      <c r="U24" s="7">
        <f>AVERAGE(R24:T24)</f>
        <v>49829291.268275797</v>
      </c>
      <c r="V24" s="13">
        <f>STDEV(R24:T24)</f>
        <v>62826927.786692783</v>
      </c>
    </row>
    <row r="25" spans="1:22">
      <c r="A25" s="15"/>
      <c r="B25" s="17" t="s">
        <v>7</v>
      </c>
      <c r="C25" s="18">
        <v>32710233.785406671</v>
      </c>
      <c r="D25" s="8">
        <v>77859089.680039197</v>
      </c>
      <c r="E25" s="22">
        <v>363105917.60299623</v>
      </c>
      <c r="F25" s="7">
        <f>AVERAGE(C25:E25)</f>
        <v>157891747.02281404</v>
      </c>
      <c r="G25" s="13">
        <f>STDEV(C25:E25)</f>
        <v>179148671.9245573</v>
      </c>
      <c r="I25" s="8">
        <v>0</v>
      </c>
      <c r="K25" s="7">
        <f>AVERAGE(H25:J25)</f>
        <v>0</v>
      </c>
      <c r="L25" s="13" t="e">
        <f>STDEV(H25:J25)</f>
        <v>#DIV/0!</v>
      </c>
      <c r="M25" s="7">
        <v>8228.4900757345022</v>
      </c>
      <c r="N25" s="8">
        <v>1432.2240000000002</v>
      </c>
      <c r="O25" s="22">
        <v>8377.0711610486887</v>
      </c>
      <c r="P25" s="7">
        <f>AVERAGE(M25:O25)</f>
        <v>6012.5950789277304</v>
      </c>
      <c r="Q25" s="13">
        <f>STDEV(M25:O25)</f>
        <v>3967.4133261152001</v>
      </c>
      <c r="R25" s="7">
        <v>371450.41484748054</v>
      </c>
      <c r="S25" s="8">
        <v>15253698.456</v>
      </c>
      <c r="T25" s="22">
        <v>76760843.704119846</v>
      </c>
      <c r="U25" s="7">
        <f>AVERAGE(R25:T25)</f>
        <v>30795330.858322442</v>
      </c>
      <c r="V25" s="13">
        <f>STDEV(R25:T25)</f>
        <v>40496809.813520759</v>
      </c>
    </row>
    <row r="26" spans="1:22">
      <c r="A26" s="15"/>
      <c r="B26" s="15"/>
      <c r="C26" s="3" t="s">
        <v>73</v>
      </c>
      <c r="R26" s="3" t="s">
        <v>73</v>
      </c>
    </row>
    <row r="27" spans="1:22">
      <c r="A27" s="15"/>
      <c r="B27" s="15"/>
      <c r="C27" s="16"/>
    </row>
    <row r="28" spans="1:22">
      <c r="A28" s="15"/>
      <c r="B28" s="15"/>
      <c r="C28" s="16"/>
    </row>
    <row r="29" spans="1:22">
      <c r="A29" s="15" t="s">
        <v>49</v>
      </c>
      <c r="B29" s="17"/>
      <c r="C29" s="16" t="s">
        <v>41</v>
      </c>
      <c r="D29" t="s">
        <v>43</v>
      </c>
      <c r="E29" t="s">
        <v>39</v>
      </c>
      <c r="F29" t="s">
        <v>44</v>
      </c>
      <c r="H29" t="s">
        <v>41</v>
      </c>
      <c r="I29" t="s">
        <v>43</v>
      </c>
      <c r="J29" t="s">
        <v>39</v>
      </c>
      <c r="K29" t="s">
        <v>44</v>
      </c>
      <c r="M29" t="s">
        <v>40</v>
      </c>
      <c r="N29" t="s">
        <v>42</v>
      </c>
      <c r="O29" t="s">
        <v>38</v>
      </c>
      <c r="P29" t="s">
        <v>44</v>
      </c>
      <c r="R29" t="s">
        <v>40</v>
      </c>
      <c r="S29" t="s">
        <v>42</v>
      </c>
      <c r="T29" t="s">
        <v>38</v>
      </c>
      <c r="U29" t="s">
        <v>44</v>
      </c>
    </row>
    <row r="30" spans="1:22">
      <c r="A30" s="15"/>
      <c r="B30" s="17" t="s">
        <v>4</v>
      </c>
      <c r="C30" s="19">
        <v>414408638.50919479</v>
      </c>
      <c r="D30" s="10">
        <v>88312043.069545865</v>
      </c>
      <c r="E30" s="9">
        <f>AVERAGE(C30:D30)</f>
        <v>251360340.78937033</v>
      </c>
      <c r="F30" s="13">
        <f>STDEV(C30:D30)</f>
        <v>230585113.9572219</v>
      </c>
      <c r="I30" s="10">
        <v>28.352162162162163</v>
      </c>
      <c r="J30" s="9">
        <f>AVERAGE(H30:I30)</f>
        <v>28.352162162162163</v>
      </c>
      <c r="K30" s="13" t="e">
        <f>STDEV(H30:I30)</f>
        <v>#DIV/0!</v>
      </c>
      <c r="M30" s="9">
        <v>728.19770808983731</v>
      </c>
      <c r="N30" s="10">
        <v>3610.6287229723448</v>
      </c>
      <c r="O30" s="9">
        <f>AVERAGE(M30:N30)</f>
        <v>2169.4132155310908</v>
      </c>
      <c r="P30" s="13">
        <f>STDEV(M30:N30)</f>
        <v>2038.1865169258438</v>
      </c>
      <c r="R30" s="9">
        <v>19068624.673606485</v>
      </c>
      <c r="S30" s="10">
        <v>1557125.2374068</v>
      </c>
      <c r="T30" s="9">
        <f>AVERAGE(R30:S30)</f>
        <v>10312874.955506643</v>
      </c>
      <c r="U30" s="13">
        <f>STDEV(R30:S30)</f>
        <v>12382500.0000812</v>
      </c>
    </row>
    <row r="31" spans="1:22">
      <c r="A31" s="15"/>
      <c r="B31" s="17" t="s">
        <v>47</v>
      </c>
      <c r="C31" s="19">
        <v>416428203.5304358</v>
      </c>
      <c r="D31" s="10">
        <v>111186839.16266128</v>
      </c>
      <c r="E31" s="9">
        <f>AVERAGE(C31:D31)</f>
        <v>263807521.34654856</v>
      </c>
      <c r="F31" s="13">
        <f>STDEV(C31:D31)</f>
        <v>215838238.64308712</v>
      </c>
      <c r="I31" s="10">
        <v>0</v>
      </c>
      <c r="J31" s="9">
        <f>AVERAGE(H31:I31)</f>
        <v>0</v>
      </c>
      <c r="K31" s="13" t="e">
        <f>STDEV(H31:I31)</f>
        <v>#DIV/0!</v>
      </c>
      <c r="M31" s="9">
        <v>3058.3898913828475</v>
      </c>
      <c r="N31" s="10">
        <v>9289.4290097681878</v>
      </c>
      <c r="O31" s="9">
        <f>AVERAGE(M31:N31)</f>
        <v>6173.9094505755174</v>
      </c>
      <c r="P31" s="13">
        <f>STDEV(M31:N31)</f>
        <v>4406.0100144489197</v>
      </c>
      <c r="R31" s="9">
        <v>26189891.17049586</v>
      </c>
      <c r="S31" s="10">
        <v>1817354.9668689473</v>
      </c>
      <c r="T31" s="9">
        <f>AVERAGE(R31:S31)</f>
        <v>14003623.068682404</v>
      </c>
      <c r="U31" s="13">
        <f>STDEV(R31:S31)</f>
        <v>17233985.624299221</v>
      </c>
    </row>
    <row r="32" spans="1:22">
      <c r="A32" s="15"/>
      <c r="B32" s="17" t="s">
        <v>48</v>
      </c>
      <c r="C32" s="19">
        <v>179051735.6387729</v>
      </c>
      <c r="D32" s="10">
        <v>156504917.56460005</v>
      </c>
      <c r="E32" s="9">
        <f>AVERAGE(C32:D32)</f>
        <v>167778326.60168648</v>
      </c>
      <c r="F32" s="13">
        <f>STDEV(C32:D32)</f>
        <v>15943007.95442717</v>
      </c>
      <c r="I32" s="10">
        <v>95.022192513368964</v>
      </c>
      <c r="J32" s="9">
        <f>AVERAGE(H32:I32)</f>
        <v>95.022192513368964</v>
      </c>
      <c r="K32" s="13" t="e">
        <f>STDEV(H32:I32)</f>
        <v>#DIV/0!</v>
      </c>
      <c r="M32" s="9">
        <v>18676.505615718615</v>
      </c>
      <c r="N32" s="10">
        <v>22431.979794256986</v>
      </c>
      <c r="O32" s="9">
        <f>AVERAGE(M32:N32)</f>
        <v>20554.242704987802</v>
      </c>
      <c r="P32" s="13">
        <f>STDEV(M32:N32)</f>
        <v>2655.5212582154295</v>
      </c>
      <c r="R32" s="9">
        <v>34344200.621737726</v>
      </c>
      <c r="S32" s="10">
        <v>3167871.037536555</v>
      </c>
      <c r="T32" s="9">
        <f>AVERAGE(R32:S32)</f>
        <v>18756035.82963714</v>
      </c>
      <c r="U32" s="13">
        <f>STDEV(R32:S32)</f>
        <v>22044994.061495427</v>
      </c>
    </row>
    <row r="33" spans="1:21">
      <c r="A33" s="15"/>
      <c r="B33" s="17" t="s">
        <v>7</v>
      </c>
      <c r="C33" s="19">
        <v>77122710.540844858</v>
      </c>
      <c r="D33" s="10">
        <v>28706822.598103806</v>
      </c>
      <c r="E33" s="9">
        <f>AVERAGE(C33:D33)</f>
        <v>52914766.569474332</v>
      </c>
      <c r="F33" s="13">
        <f>STDEV(C33:D33)</f>
        <v>34235202.681480199</v>
      </c>
      <c r="I33" s="10">
        <v>0</v>
      </c>
      <c r="J33" s="9">
        <f>AVERAGE(H33:I33)</f>
        <v>0</v>
      </c>
      <c r="K33" s="13" t="e">
        <f>STDEV(H33:I33)</f>
        <v>#DIV/0!</v>
      </c>
      <c r="M33" s="9">
        <v>33012.726148368587</v>
      </c>
      <c r="N33" s="10">
        <v>87139.833255788166</v>
      </c>
      <c r="O33" s="9">
        <f>AVERAGE(M33:N33)</f>
        <v>60076.279702078376</v>
      </c>
      <c r="P33" s="13">
        <f>STDEV(M33:N33)</f>
        <v>38273.644481666961</v>
      </c>
      <c r="R33" s="9">
        <v>21288381.647317529</v>
      </c>
      <c r="S33" s="10">
        <v>1920610.5949059618</v>
      </c>
      <c r="T33" s="9">
        <f>AVERAGE(R33:S33)</f>
        <v>11604496.121111745</v>
      </c>
      <c r="U33" s="13">
        <f>STDEV(R33:S33)</f>
        <v>13695082.247628735</v>
      </c>
    </row>
    <row r="34" spans="1:21">
      <c r="A34" s="15"/>
      <c r="B34" s="15"/>
      <c r="C34" s="16"/>
    </row>
    <row r="44" spans="1:21">
      <c r="A44" t="s">
        <v>74</v>
      </c>
      <c r="D44" t="s">
        <v>26</v>
      </c>
    </row>
    <row r="45" spans="1:21">
      <c r="A45" t="s">
        <v>0</v>
      </c>
      <c r="B45" t="s">
        <v>1</v>
      </c>
      <c r="C45" t="s">
        <v>2</v>
      </c>
      <c r="D45" t="s">
        <v>25</v>
      </c>
      <c r="E45" t="s">
        <v>29</v>
      </c>
      <c r="F45" t="s">
        <v>27</v>
      </c>
      <c r="G45" t="s">
        <v>29</v>
      </c>
      <c r="H45" t="s">
        <v>30</v>
      </c>
      <c r="I45" t="s">
        <v>28</v>
      </c>
      <c r="J45" t="s">
        <v>31</v>
      </c>
      <c r="K45" t="s">
        <v>28</v>
      </c>
    </row>
    <row r="46" spans="1:21">
      <c r="C46" s="1" t="s">
        <v>4</v>
      </c>
      <c r="D46" s="7">
        <v>61581569.592013016</v>
      </c>
      <c r="E46" s="7">
        <v>12044265.44373861</v>
      </c>
      <c r="F46" t="s">
        <v>32</v>
      </c>
      <c r="H46" s="7">
        <v>5550.8099621618803</v>
      </c>
      <c r="I46" s="7">
        <v>546.77389860473056</v>
      </c>
      <c r="J46" s="7">
        <v>150422.53573916623</v>
      </c>
      <c r="K46" s="7">
        <v>103206.00315384222</v>
      </c>
    </row>
    <row r="47" spans="1:21">
      <c r="C47" s="1" t="s">
        <v>5</v>
      </c>
      <c r="D47" s="7">
        <v>47902047.799171418</v>
      </c>
      <c r="E47" s="7">
        <v>1311343.0044301911</v>
      </c>
      <c r="F47" t="s">
        <v>32</v>
      </c>
      <c r="H47" s="7">
        <v>20280.958128926235</v>
      </c>
      <c r="I47" s="7">
        <v>5060.817104183936</v>
      </c>
      <c r="J47" s="7">
        <v>204075.78699417799</v>
      </c>
      <c r="K47" s="7">
        <v>131500.91456758388</v>
      </c>
    </row>
    <row r="48" spans="1:21">
      <c r="C48" s="1" t="s">
        <v>6</v>
      </c>
      <c r="D48" s="7">
        <v>31132673.229516909</v>
      </c>
      <c r="E48" s="7">
        <v>2538951.828488973</v>
      </c>
      <c r="F48" t="s">
        <v>32</v>
      </c>
      <c r="H48" s="7">
        <v>22718.357631252911</v>
      </c>
      <c r="I48" s="7">
        <v>1859.471318529841</v>
      </c>
      <c r="J48" s="7">
        <v>266987.33974612679</v>
      </c>
      <c r="K48" s="7">
        <v>32725.750129229771</v>
      </c>
    </row>
    <row r="49" spans="1:11">
      <c r="C49" s="1" t="s">
        <v>7</v>
      </c>
      <c r="D49" s="7">
        <v>32710233.785406671</v>
      </c>
      <c r="E49" s="7">
        <v>5772292.2646320071</v>
      </c>
      <c r="F49" t="s">
        <v>32</v>
      </c>
      <c r="H49" s="7">
        <v>8228.4900757345022</v>
      </c>
      <c r="I49" s="7">
        <v>2269.6631093657074</v>
      </c>
      <c r="J49" s="7">
        <v>371450.41484748054</v>
      </c>
      <c r="K49" s="7">
        <v>23727.267912188756</v>
      </c>
    </row>
    <row r="50" spans="1:11">
      <c r="C50" s="1"/>
    </row>
    <row r="51" spans="1:11">
      <c r="A51" t="s">
        <v>9</v>
      </c>
      <c r="B51" t="s">
        <v>10</v>
      </c>
      <c r="C51" s="1"/>
    </row>
    <row r="52" spans="1:11">
      <c r="C52" s="1" t="s">
        <v>4</v>
      </c>
      <c r="D52" s="8">
        <v>841301171.26139593</v>
      </c>
      <c r="E52" s="8"/>
      <c r="F52" s="8">
        <v>228.24507694253307</v>
      </c>
      <c r="G52" s="8"/>
      <c r="H52" s="8">
        <v>3668.7591836734696</v>
      </c>
      <c r="I52" s="8"/>
      <c r="J52" s="8">
        <v>21840703.395918366</v>
      </c>
      <c r="K52" s="8"/>
    </row>
    <row r="53" spans="1:11">
      <c r="C53" s="1" t="s">
        <v>5</v>
      </c>
      <c r="D53" s="8">
        <v>411099423.43230271</v>
      </c>
      <c r="E53" s="8"/>
      <c r="F53" s="8">
        <v>0</v>
      </c>
      <c r="G53" s="8"/>
      <c r="H53" s="8">
        <v>20527.160784313724</v>
      </c>
      <c r="I53" s="8"/>
      <c r="J53" s="8">
        <v>9824225.7490196079</v>
      </c>
      <c r="K53" s="8"/>
    </row>
    <row r="54" spans="1:11">
      <c r="C54" s="1" t="s">
        <v>6</v>
      </c>
      <c r="D54" s="8">
        <v>212500747.17834151</v>
      </c>
      <c r="E54" s="8"/>
      <c r="F54" s="8">
        <v>1124.8242691332782</v>
      </c>
      <c r="G54" s="8"/>
      <c r="H54" s="8">
        <v>5201.1792452830196</v>
      </c>
      <c r="I54" s="8"/>
      <c r="J54" s="8">
        <v>28731184.551886793</v>
      </c>
      <c r="K54" s="8"/>
    </row>
    <row r="55" spans="1:11">
      <c r="C55" s="1" t="s">
        <v>7</v>
      </c>
      <c r="D55" s="8">
        <v>77859089.680039197</v>
      </c>
      <c r="E55" s="8"/>
      <c r="F55" s="8">
        <v>0</v>
      </c>
      <c r="G55" s="8"/>
      <c r="H55" s="8">
        <v>1432.2240000000002</v>
      </c>
      <c r="I55" s="8"/>
      <c r="J55" s="8">
        <v>15253698.456</v>
      </c>
      <c r="K55" s="8"/>
    </row>
    <row r="56" spans="1:11">
      <c r="C56" s="1"/>
    </row>
    <row r="57" spans="1:11">
      <c r="A57" t="s">
        <v>11</v>
      </c>
      <c r="B57" t="s">
        <v>10</v>
      </c>
      <c r="C57" s="1"/>
      <c r="D57" s="3" t="s">
        <v>75</v>
      </c>
    </row>
    <row r="58" spans="1:11">
      <c r="C58" s="1" t="s">
        <v>4</v>
      </c>
      <c r="D58" s="23">
        <v>3166.6666666666665</v>
      </c>
      <c r="E58" s="22"/>
      <c r="F58" s="22" t="s">
        <v>32</v>
      </c>
      <c r="G58" s="22"/>
      <c r="H58" s="22">
        <v>7373.3623188405791</v>
      </c>
      <c r="I58" s="22"/>
      <c r="J58" s="22">
        <v>74316863.753623188</v>
      </c>
    </row>
    <row r="59" spans="1:11">
      <c r="C59" s="1" t="s">
        <v>5</v>
      </c>
      <c r="D59" s="22">
        <v>134292000</v>
      </c>
      <c r="E59" s="22"/>
      <c r="F59" s="22" t="s">
        <v>32</v>
      </c>
      <c r="G59" s="22"/>
      <c r="H59" s="22">
        <v>20677.434599156117</v>
      </c>
      <c r="I59" s="22"/>
      <c r="J59" s="22">
        <v>75324415.93248944</v>
      </c>
    </row>
    <row r="60" spans="1:11">
      <c r="C60" s="1" t="s">
        <v>6</v>
      </c>
      <c r="D60" s="22">
        <v>552225819.44444454</v>
      </c>
      <c r="E60" s="22"/>
      <c r="F60" s="22" t="s">
        <v>32</v>
      </c>
      <c r="G60" s="22"/>
      <c r="H60" s="22">
        <v>10132.517361111111</v>
      </c>
      <c r="I60" s="22"/>
      <c r="J60" s="22">
        <v>120489701.91319446</v>
      </c>
    </row>
    <row r="61" spans="1:11">
      <c r="C61" s="1" t="s">
        <v>7</v>
      </c>
      <c r="D61" s="22">
        <v>363105917.60299623</v>
      </c>
      <c r="E61" s="22"/>
      <c r="F61" s="22" t="s">
        <v>32</v>
      </c>
      <c r="G61" s="22"/>
      <c r="H61" s="22">
        <v>8377.0711610486887</v>
      </c>
      <c r="I61" s="22"/>
      <c r="J61" s="22">
        <v>76760843.704119846</v>
      </c>
    </row>
    <row r="62" spans="1:11">
      <c r="C62" s="1"/>
    </row>
    <row r="63" spans="1:11">
      <c r="A63" t="s">
        <v>12</v>
      </c>
      <c r="B63" t="s">
        <v>13</v>
      </c>
      <c r="C63" s="1"/>
    </row>
    <row r="64" spans="1:11">
      <c r="C64" s="1" t="s">
        <v>4</v>
      </c>
      <c r="D64" s="9">
        <v>414408638.50919479</v>
      </c>
      <c r="E64" s="9">
        <v>13695621.760445343</v>
      </c>
      <c r="F64" s="9" t="s">
        <v>32</v>
      </c>
      <c r="G64" s="9"/>
      <c r="H64" s="9">
        <v>728.19770808983731</v>
      </c>
      <c r="I64" s="9">
        <v>102.65613260830489</v>
      </c>
      <c r="J64" s="9">
        <v>19068624.673606485</v>
      </c>
      <c r="K64" s="9">
        <v>17977207.653946843</v>
      </c>
    </row>
    <row r="65" spans="1:11">
      <c r="C65" s="1" t="s">
        <v>5</v>
      </c>
      <c r="D65" s="9">
        <v>416428203.5304358</v>
      </c>
      <c r="E65" s="9">
        <v>16494725.132591449</v>
      </c>
      <c r="F65" s="9" t="s">
        <v>32</v>
      </c>
      <c r="G65" s="9"/>
      <c r="H65" s="9">
        <v>3058.3898913828475</v>
      </c>
      <c r="I65" s="9">
        <v>144.97691495259946</v>
      </c>
      <c r="J65" s="9">
        <v>26189891.17049586</v>
      </c>
      <c r="K65" s="9">
        <v>23543010.958216242</v>
      </c>
    </row>
    <row r="66" spans="1:11">
      <c r="C66" s="1" t="s">
        <v>6</v>
      </c>
      <c r="D66" s="9">
        <v>179051735.6387729</v>
      </c>
      <c r="E66" s="9">
        <v>27463538.759950221</v>
      </c>
      <c r="F66" s="9" t="s">
        <v>32</v>
      </c>
      <c r="G66" s="9"/>
      <c r="H66" s="9">
        <v>18676.505615718615</v>
      </c>
      <c r="I66" s="9">
        <v>6557.8971124385989</v>
      </c>
      <c r="J66" s="9">
        <v>34344200.621737726</v>
      </c>
      <c r="K66" s="9">
        <v>34930082.555401236</v>
      </c>
    </row>
    <row r="67" spans="1:11">
      <c r="C67" s="1" t="s">
        <v>7</v>
      </c>
      <c r="D67" s="9">
        <v>77122710.540844858</v>
      </c>
      <c r="E67" s="9">
        <v>63677057.313082203</v>
      </c>
      <c r="F67" s="9" t="s">
        <v>32</v>
      </c>
      <c r="G67" s="9"/>
      <c r="H67" s="9">
        <v>33012.726148368587</v>
      </c>
      <c r="I67" s="9">
        <v>10303.512888703825</v>
      </c>
      <c r="J67" s="9">
        <v>21288381.647317529</v>
      </c>
      <c r="K67" s="9">
        <v>19504294.713558827</v>
      </c>
    </row>
    <row r="68" spans="1:11">
      <c r="C68" s="1"/>
    </row>
    <row r="69" spans="1:11">
      <c r="A69" t="s">
        <v>14</v>
      </c>
      <c r="B69" t="s">
        <v>13</v>
      </c>
      <c r="C69" s="1"/>
    </row>
    <row r="70" spans="1:11">
      <c r="C70" s="1" t="s">
        <v>4</v>
      </c>
      <c r="D70" s="10">
        <v>88312043.069545865</v>
      </c>
      <c r="E70" s="10">
        <v>20377959.402087737</v>
      </c>
      <c r="F70" s="10">
        <v>28.352162162162163</v>
      </c>
      <c r="G70" s="10">
        <v>29.636182969114238</v>
      </c>
      <c r="H70" s="10">
        <v>3610.6287229723448</v>
      </c>
      <c r="I70" s="10">
        <v>444.95997433665337</v>
      </c>
      <c r="J70" s="10">
        <v>1557125.2374068</v>
      </c>
      <c r="K70" s="10">
        <v>805829.62694817665</v>
      </c>
    </row>
    <row r="71" spans="1:11">
      <c r="C71" s="1" t="s">
        <v>5</v>
      </c>
      <c r="D71" s="10">
        <v>111186839.16266128</v>
      </c>
      <c r="E71" s="10">
        <v>106651839.68280436</v>
      </c>
      <c r="F71" s="10">
        <v>0</v>
      </c>
      <c r="G71" s="10"/>
      <c r="H71" s="10">
        <v>9289.4290097681878</v>
      </c>
      <c r="I71" s="10">
        <v>371.3427555702844</v>
      </c>
      <c r="J71" s="10">
        <v>1817354.9668689473</v>
      </c>
      <c r="K71" s="10">
        <v>147730.77317636009</v>
      </c>
    </row>
    <row r="72" spans="1:11">
      <c r="C72" s="1" t="s">
        <v>6</v>
      </c>
      <c r="D72" s="10">
        <v>156504917.56460005</v>
      </c>
      <c r="E72" s="10">
        <v>9142936.2161051966</v>
      </c>
      <c r="F72" s="10">
        <v>95.022192513368964</v>
      </c>
      <c r="G72" s="10">
        <v>134.38167337883357</v>
      </c>
      <c r="H72" s="10">
        <v>22431.979794256986</v>
      </c>
      <c r="I72" s="10">
        <v>1690.6273793167111</v>
      </c>
      <c r="J72" s="10">
        <v>3167871.037536555</v>
      </c>
      <c r="K72" s="10">
        <v>20325.424541038188</v>
      </c>
    </row>
    <row r="73" spans="1:11">
      <c r="C73" s="1" t="s">
        <v>7</v>
      </c>
      <c r="D73" s="10">
        <v>28706822.598103806</v>
      </c>
      <c r="E73" s="10">
        <v>27032229.493778639</v>
      </c>
      <c r="F73" s="10">
        <v>0</v>
      </c>
      <c r="G73" s="10"/>
      <c r="H73" s="10">
        <v>87139.833255788166</v>
      </c>
      <c r="I73" s="10">
        <v>21833.050287400118</v>
      </c>
      <c r="J73" s="10">
        <v>1920610.5949059618</v>
      </c>
      <c r="K73" s="10">
        <v>428154.55465521774</v>
      </c>
    </row>
  </sheetData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DNA conc</vt:lpstr>
      <vt:lpstr>qPCR</vt:lpstr>
    </vt:vector>
  </TitlesOfParts>
  <Company>SDU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Treusch</dc:creator>
  <cp:lastModifiedBy>Alexander Treusch</cp:lastModifiedBy>
  <dcterms:created xsi:type="dcterms:W3CDTF">2018-08-30T14:48:33Z</dcterms:created>
  <dcterms:modified xsi:type="dcterms:W3CDTF">2018-09-04T09:46:01Z</dcterms:modified>
</cp:coreProperties>
</file>